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nu Enginee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;($#,##0.00);-"/>
    <numFmt numFmtId="165" formatCode="0.0%"/>
  </numFmts>
  <fonts count="18">
    <font>
      <name val="Calibri"/>
      <family val="2"/>
      <color theme="1"/>
      <sz val="11"/>
      <scheme val="minor"/>
    </font>
    <font>
      <name val="Arial"/>
      <b val="1"/>
      <color rgb="00B4522A"/>
      <sz val="20"/>
    </font>
    <font>
      <name val="Arial"/>
      <i val="1"/>
      <color rgb="006B635A"/>
      <sz val="10"/>
    </font>
    <font>
      <name val="Arial"/>
      <b val="1"/>
      <color rgb="006B635A"/>
      <sz val="10"/>
    </font>
    <font>
      <name val="Arial"/>
      <b val="1"/>
      <color rgb="001C1A17"/>
      <sz val="12"/>
    </font>
    <font>
      <name val="Arial"/>
      <b val="1"/>
      <color rgb="004F7A42"/>
      <sz val="12"/>
    </font>
    <font>
      <name val="Arial"/>
      <b val="1"/>
      <color rgb="002F5F8A"/>
      <sz val="12"/>
    </font>
    <font>
      <name val="Arial"/>
      <i val="1"/>
      <color rgb="006B635A"/>
      <sz val="9"/>
    </font>
    <font>
      <name val="Arial"/>
      <b val="1"/>
      <color rgb="00FFFFFF"/>
      <sz val="10"/>
    </font>
    <font>
      <name val="Arial"/>
      <color rgb="000000FF"/>
      <sz val="11"/>
    </font>
    <font>
      <name val="Arial"/>
      <b val="1"/>
      <color rgb="001C1A17"/>
      <sz val="11"/>
    </font>
    <font>
      <name val="Arial"/>
      <b val="1"/>
      <color rgb="00A9812F"/>
      <sz val="11"/>
    </font>
    <font>
      <name val="Arial"/>
      <b val="1"/>
      <color rgb="004F7A42"/>
      <sz val="11"/>
    </font>
    <font>
      <name val="Arial"/>
      <color rgb="006B635A"/>
      <sz val="10"/>
    </font>
    <font>
      <name val="Arial"/>
      <color rgb="001C1A17"/>
      <sz val="10"/>
    </font>
    <font>
      <name val="Arial"/>
      <b val="1"/>
      <color rgb="002F5F8A"/>
      <sz val="11"/>
    </font>
    <font>
      <name val="Arial"/>
      <b val="1"/>
      <color rgb="00C0392B"/>
      <sz val="11"/>
    </font>
    <font>
      <name val="Arial"/>
      <b val="1"/>
      <color rgb="00B4522A"/>
      <sz val="10"/>
    </font>
  </fonts>
  <fills count="4">
    <fill>
      <patternFill/>
    </fill>
    <fill>
      <patternFill patternType="gray125"/>
    </fill>
    <fill>
      <patternFill patternType="solid">
        <fgColor rgb="00B4522A"/>
      </patternFill>
    </fill>
    <fill>
      <patternFill patternType="solid">
        <fgColor rgb="00F7F3ED"/>
      </patternFill>
    </fill>
  </fills>
  <borders count="3">
    <border>
      <left/>
      <right/>
      <top/>
      <bottom/>
      <diagonal/>
    </border>
    <border>
      <left style="thin">
        <color rgb="00B4522A"/>
      </left>
      <right style="thin">
        <color rgb="00B4522A"/>
      </right>
      <top style="thin">
        <color rgb="00B4522A"/>
      </top>
      <bottom style="thin">
        <color rgb="00B4522A"/>
      </bottom>
    </border>
    <border>
      <left style="thin">
        <color rgb="00E6E0D8"/>
      </left>
      <right style="thin">
        <color rgb="00E6E0D8"/>
      </right>
      <top style="thin">
        <color rgb="00E6E0D8"/>
      </top>
      <bottom style="thin">
        <color rgb="00E6E0D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0" borderId="0" pivotButton="0" quotePrefix="0" xfId="0"/>
    <xf numFmtId="165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2" borderId="1" applyAlignment="1" pivotButton="0" quotePrefix="0" xfId="0">
      <alignment horizontal="center" vertical="center" wrapText="1"/>
    </xf>
    <xf numFmtId="0" fontId="9" fillId="0" borderId="2" pivotButton="0" quotePrefix="0" xfId="0"/>
    <xf numFmtId="0" fontId="9" fillId="0" borderId="2" applyAlignment="1" pivotButton="0" quotePrefix="0" xfId="0">
      <alignment horizontal="center"/>
    </xf>
    <xf numFmtId="164" fontId="9" fillId="0" borderId="2" applyAlignment="1" pivotButton="0" quotePrefix="0" xfId="0">
      <alignment horizontal="center"/>
    </xf>
    <xf numFmtId="164" fontId="0" fillId="0" borderId="2" applyAlignment="1" pivotButton="0" quotePrefix="0" xfId="0">
      <alignment horizontal="center"/>
    </xf>
    <xf numFmtId="165" fontId="0" fillId="0" borderId="2" applyAlignment="1" pivotButton="0" quotePrefix="0" xfId="0">
      <alignment horizontal="center"/>
    </xf>
    <xf numFmtId="0" fontId="0" fillId="0" borderId="2" applyAlignment="1" pivotButton="0" quotePrefix="0" xfId="0">
      <alignment horizontal="center"/>
    </xf>
    <xf numFmtId="0" fontId="10" fillId="0" borderId="2" applyAlignment="1" pivotButton="0" quotePrefix="0" xfId="0">
      <alignment horizontal="center"/>
    </xf>
    <xf numFmtId="0" fontId="0" fillId="0" borderId="2" pivotButton="0" quotePrefix="0" xfId="0"/>
    <xf numFmtId="0" fontId="9" fillId="3" borderId="2" pivotButton="0" quotePrefix="0" xfId="0"/>
    <xf numFmtId="0" fontId="9" fillId="3" borderId="2" applyAlignment="1" pivotButton="0" quotePrefix="0" xfId="0">
      <alignment horizontal="center"/>
    </xf>
    <xf numFmtId="164" fontId="9" fillId="3" borderId="2" applyAlignment="1" pivotButton="0" quotePrefix="0" xfId="0">
      <alignment horizontal="center"/>
    </xf>
    <xf numFmtId="164" fontId="0" fillId="3" borderId="2" applyAlignment="1" pivotButton="0" quotePrefix="0" xfId="0">
      <alignment horizontal="center"/>
    </xf>
    <xf numFmtId="165" fontId="0" fillId="3" borderId="2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10" fillId="3" borderId="2" applyAlignment="1" pivotButton="0" quotePrefix="0" xfId="0">
      <alignment horizontal="center"/>
    </xf>
    <xf numFmtId="0" fontId="0" fillId="3" borderId="2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applyAlignment="1" pivotButton="0" quotePrefix="0" xfId="0">
      <alignment vertical="top" wrapText="1"/>
    </xf>
    <xf numFmtId="0" fontId="15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dxfs count="4">
    <dxf>
      <font>
        <name val="Arial"/>
        <b val="1"/>
        <color rgb="004F7A42"/>
      </font>
    </dxf>
    <dxf>
      <font>
        <name val="Arial"/>
        <b val="1"/>
        <color rgb="00A9812F"/>
      </font>
    </dxf>
    <dxf>
      <font>
        <name val="Arial"/>
        <b val="1"/>
        <color rgb="002F5F8A"/>
      </font>
    </dxf>
    <dxf>
      <font>
        <name val="Arial"/>
        <b val="1"/>
        <color rgb="00C0392B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L61"/>
  <sheetViews>
    <sheetView showGridLines="0" workbookViewId="0">
      <pane xSplit="2" ySplit="8" topLeftCell="C9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26" customWidth="1" min="2" max="2"/>
    <col width="11" customWidth="1" min="3" max="3"/>
    <col width="12" customWidth="1" min="4" max="4"/>
    <col width="12" customWidth="1" min="5" max="5"/>
    <col width="13" customWidth="1" min="6" max="6"/>
    <col width="12" customWidth="1" min="7" max="7"/>
    <col width="12" customWidth="1" min="8" max="8"/>
    <col width="13" customWidth="1" min="9" max="9"/>
    <col width="15" customWidth="1" min="10" max="10"/>
    <col width="26" customWidth="1" min="11" max="11"/>
    <col width="3" customWidth="1" min="12" max="12"/>
  </cols>
  <sheetData>
    <row r="2" ht="28" customHeight="1">
      <c r="B2" s="1" t="inlineStr">
        <is>
          <t>MENU ENGINEERING</t>
        </is>
      </c>
    </row>
    <row r="3">
      <c r="B3" s="2" t="inlineStr">
        <is>
          <t>Which dishes earn their place on the menu — and what to do about the ones that don't.</t>
        </is>
      </c>
    </row>
    <row r="5">
      <c r="B5" s="3" t="inlineStr">
        <is>
          <t>Items on menu</t>
        </is>
      </c>
      <c r="C5" s="4">
        <f>COUNTA(B9:B48)</f>
        <v/>
      </c>
      <c r="D5" s="3" t="inlineStr">
        <is>
          <t>Total sold</t>
        </is>
      </c>
      <c r="E5" s="4">
        <f>SUM(C9:C48)</f>
        <v/>
      </c>
      <c r="F5" s="3" t="inlineStr">
        <is>
          <t>Avg contribution margin</t>
        </is>
      </c>
      <c r="H5" s="5">
        <f>IFERROR(SUMPRODUCT(C9:C48,F9:F48)/SUM(C9:C48),0)</f>
        <v/>
      </c>
      <c r="I5" s="3" t="inlineStr">
        <is>
          <t>Popularity threshold</t>
        </is>
      </c>
      <c r="J5" s="6">
        <f>IFERROR((1/COUNTA(B9:B48))*0.7,0)</f>
        <v/>
      </c>
    </row>
    <row r="6">
      <c r="B6" s="7" t="inlineStr">
        <is>
          <t>Popularity threshold is the classic 70% rule: an item counts as popular if its share of covers is at least 70% of an equal share. Most free templates just use 'above average', which is not the method and mislabels items.</t>
        </is>
      </c>
    </row>
    <row r="7"/>
    <row r="8" ht="34" customHeight="1">
      <c r="B8" s="8" t="inlineStr">
        <is>
          <t>Dish</t>
        </is>
      </c>
      <c r="C8" s="8" t="inlineStr">
        <is>
          <t>Number sold</t>
        </is>
      </c>
      <c r="D8" s="8" t="inlineStr">
        <is>
          <t>Menu price</t>
        </is>
      </c>
      <c r="E8" s="8" t="inlineStr">
        <is>
          <t>Plate cost</t>
        </is>
      </c>
      <c r="F8" s="8" t="inlineStr">
        <is>
          <t>Contribution margin</t>
        </is>
      </c>
      <c r="G8" s="8" t="inlineStr">
        <is>
          <t>Food cost %</t>
        </is>
      </c>
      <c r="H8" s="8" t="inlineStr">
        <is>
          <t>Menu mix %</t>
        </is>
      </c>
      <c r="I8" s="8" t="inlineStr">
        <is>
          <t>Popularity</t>
        </is>
      </c>
      <c r="J8" s="8" t="inlineStr">
        <is>
          <t>Profitability</t>
        </is>
      </c>
      <c r="K8" s="8" t="inlineStr">
        <is>
          <t>Classification</t>
        </is>
      </c>
    </row>
    <row r="9">
      <c r="B9" s="9" t="inlineStr">
        <is>
          <t>Salmon fillet main</t>
        </is>
      </c>
      <c r="C9" s="10" t="n">
        <v>400</v>
      </c>
      <c r="D9" s="11" t="n">
        <v>28</v>
      </c>
      <c r="E9" s="11" t="n">
        <v>6.67</v>
      </c>
      <c r="F9" s="12">
        <f>IF($B9="","",N($D9)-N($E9))</f>
        <v/>
      </c>
      <c r="G9" s="13">
        <f>IF(OR($B9="",N($D9)=0),"",N($E9)/N($D9))</f>
        <v/>
      </c>
      <c r="H9" s="13">
        <f>IF(OR($B9="",$E$5=0),"",N($C9)/$E$5)</f>
        <v/>
      </c>
      <c r="I9" s="14">
        <f>IF($B9="","",IF($H9&gt;=$J$5,"High","Low"))</f>
        <v/>
      </c>
      <c r="J9" s="14">
        <f>IF($B9="","",IF($F9&gt;=$H$5,"High","Low"))</f>
        <v/>
      </c>
      <c r="K9" s="15">
        <f>IF($B9="","",IF(AND($I9="High",$J9="High"),"Star",IF(AND($I9="High",$J9="Low"),"Plowhorse",IF(AND($I9="Low",$J9="High"),"Puzzle","Dog"))))</f>
        <v/>
      </c>
      <c r="L9" s="16" t="n"/>
    </row>
    <row r="10">
      <c r="B10" s="17" t="inlineStr">
        <is>
          <t>Burger &amp; fries</t>
        </is>
      </c>
      <c r="C10" s="18" t="n">
        <v>300</v>
      </c>
      <c r="D10" s="19" t="n">
        <v>18</v>
      </c>
      <c r="E10" s="19" t="n">
        <v>7.2</v>
      </c>
      <c r="F10" s="20">
        <f>IF($B10="","",N($D10)-N($E10))</f>
        <v/>
      </c>
      <c r="G10" s="21">
        <f>IF(OR($B10="",N($D10)=0),"",N($E10)/N($D10))</f>
        <v/>
      </c>
      <c r="H10" s="21">
        <f>IF(OR($B10="",$E$5=0),"",N($C10)/$E$5)</f>
        <v/>
      </c>
      <c r="I10" s="22">
        <f>IF($B10="","",IF($H10&gt;=$J$5,"High","Low"))</f>
        <v/>
      </c>
      <c r="J10" s="22">
        <f>IF($B10="","",IF($F10&gt;=$H$5,"High","Low"))</f>
        <v/>
      </c>
      <c r="K10" s="23">
        <f>IF($B10="","",IF(AND($I10="High",$J10="High"),"Star",IF(AND($I10="High",$J10="Low"),"Plowhorse",IF(AND($I10="Low",$J10="High"),"Puzzle","Dog"))))</f>
        <v/>
      </c>
      <c r="L10" s="24" t="n"/>
    </row>
    <row r="11">
      <c r="B11" s="9" t="inlineStr">
        <is>
          <t>Ribeye special</t>
        </is>
      </c>
      <c r="C11" s="10" t="n">
        <v>200</v>
      </c>
      <c r="D11" s="11" t="n">
        <v>32</v>
      </c>
      <c r="E11" s="11" t="n">
        <v>9.6</v>
      </c>
      <c r="F11" s="12">
        <f>IF($B11="","",N($D11)-N($E11))</f>
        <v/>
      </c>
      <c r="G11" s="13">
        <f>IF(OR($B11="",N($D11)=0),"",N($E11)/N($D11))</f>
        <v/>
      </c>
      <c r="H11" s="13">
        <f>IF(OR($B11="",$E$5=0),"",N($C11)/$E$5)</f>
        <v/>
      </c>
      <c r="I11" s="14">
        <f>IF($B11="","",IF($H11&gt;=$J$5,"High","Low"))</f>
        <v/>
      </c>
      <c r="J11" s="14">
        <f>IF($B11="","",IF($F11&gt;=$H$5,"High","Low"))</f>
        <v/>
      </c>
      <c r="K11" s="15">
        <f>IF($B11="","",IF(AND($I11="High",$J11="High"),"Star",IF(AND($I11="High",$J11="Low"),"Plowhorse",IF(AND($I11="Low",$J11="High"),"Puzzle","Dog"))))</f>
        <v/>
      </c>
      <c r="L11" s="16" t="n"/>
    </row>
    <row r="12">
      <c r="B12" s="17" t="inlineStr">
        <is>
          <t>Garden salad</t>
        </is>
      </c>
      <c r="C12" s="18" t="n">
        <v>50</v>
      </c>
      <c r="D12" s="19" t="n">
        <v>14</v>
      </c>
      <c r="E12" s="19" t="n">
        <v>6.3</v>
      </c>
      <c r="F12" s="20">
        <f>IF($B12="","",N($D12)-N($E12))</f>
        <v/>
      </c>
      <c r="G12" s="21">
        <f>IF(OR($B12="",N($D12)=0),"",N($E12)/N($D12))</f>
        <v/>
      </c>
      <c r="H12" s="21">
        <f>IF(OR($B12="",$E$5=0),"",N($C12)/$E$5)</f>
        <v/>
      </c>
      <c r="I12" s="22">
        <f>IF($B12="","",IF($H12&gt;=$J$5,"High","Low"))</f>
        <v/>
      </c>
      <c r="J12" s="22">
        <f>IF($B12="","",IF($F12&gt;=$H$5,"High","Low"))</f>
        <v/>
      </c>
      <c r="K12" s="23">
        <f>IF($B12="","",IF(AND($I12="High",$J12="High"),"Star",IF(AND($I12="High",$J12="Low"),"Plowhorse",IF(AND($I12="Low",$J12="High"),"Puzzle","Dog"))))</f>
        <v/>
      </c>
      <c r="L12" s="24" t="n"/>
    </row>
    <row r="13">
      <c r="B13" s="9" t="inlineStr">
        <is>
          <t>Duck breast</t>
        </is>
      </c>
      <c r="C13" s="10" t="n">
        <v>60</v>
      </c>
      <c r="D13" s="11" t="n">
        <v>34</v>
      </c>
      <c r="E13" s="11" t="n">
        <v>11</v>
      </c>
      <c r="F13" s="12">
        <f>IF($B13="","",N($D13)-N($E13))</f>
        <v/>
      </c>
      <c r="G13" s="13">
        <f>IF(OR($B13="",N($D13)=0),"",N($E13)/N($D13))</f>
        <v/>
      </c>
      <c r="H13" s="13">
        <f>IF(OR($B13="",$E$5=0),"",N($C13)/$E$5)</f>
        <v/>
      </c>
      <c r="I13" s="14">
        <f>IF($B13="","",IF($H13&gt;=$J$5,"High","Low"))</f>
        <v/>
      </c>
      <c r="J13" s="14">
        <f>IF($B13="","",IF($F13&gt;=$H$5,"High","Low"))</f>
        <v/>
      </c>
      <c r="K13" s="15">
        <f>IF($B13="","",IF(AND($I13="High",$J13="High"),"Star",IF(AND($I13="High",$J13="Low"),"Plowhorse",IF(AND($I13="Low",$J13="High"),"Puzzle","Dog"))))</f>
        <v/>
      </c>
      <c r="L13" s="16" t="n"/>
    </row>
    <row r="14">
      <c r="B14" s="17" t="n"/>
      <c r="C14" s="18" t="n"/>
      <c r="D14" s="19" t="n"/>
      <c r="E14" s="19" t="n"/>
      <c r="F14" s="20">
        <f>IF($B14="","",N($D14)-N($E14))</f>
        <v/>
      </c>
      <c r="G14" s="21">
        <f>IF(OR($B14="",N($D14)=0),"",N($E14)/N($D14))</f>
        <v/>
      </c>
      <c r="H14" s="21">
        <f>IF(OR($B14="",$E$5=0),"",N($C14)/$E$5)</f>
        <v/>
      </c>
      <c r="I14" s="22">
        <f>IF($B14="","",IF($H14&gt;=$J$5,"High","Low"))</f>
        <v/>
      </c>
      <c r="J14" s="22">
        <f>IF($B14="","",IF($F14&gt;=$H$5,"High","Low"))</f>
        <v/>
      </c>
      <c r="K14" s="23">
        <f>IF($B14="","",IF(AND($I14="High",$J14="High"),"Star",IF(AND($I14="High",$J14="Low"),"Plowhorse",IF(AND($I14="Low",$J14="High"),"Puzzle","Dog"))))</f>
        <v/>
      </c>
      <c r="L14" s="24" t="n"/>
    </row>
    <row r="15">
      <c r="B15" s="9" t="n"/>
      <c r="C15" s="10" t="n"/>
      <c r="D15" s="11" t="n"/>
      <c r="E15" s="11" t="n"/>
      <c r="F15" s="12">
        <f>IF($B15="","",N($D15)-N($E15))</f>
        <v/>
      </c>
      <c r="G15" s="13">
        <f>IF(OR($B15="",N($D15)=0),"",N($E15)/N($D15))</f>
        <v/>
      </c>
      <c r="H15" s="13">
        <f>IF(OR($B15="",$E$5=0),"",N($C15)/$E$5)</f>
        <v/>
      </c>
      <c r="I15" s="14">
        <f>IF($B15="","",IF($H15&gt;=$J$5,"High","Low"))</f>
        <v/>
      </c>
      <c r="J15" s="14">
        <f>IF($B15="","",IF($F15&gt;=$H$5,"High","Low"))</f>
        <v/>
      </c>
      <c r="K15" s="15">
        <f>IF($B15="","",IF(AND($I15="High",$J15="High"),"Star",IF(AND($I15="High",$J15="Low"),"Plowhorse",IF(AND($I15="Low",$J15="High"),"Puzzle","Dog"))))</f>
        <v/>
      </c>
      <c r="L15" s="16" t="n"/>
    </row>
    <row r="16">
      <c r="B16" s="17" t="n"/>
      <c r="C16" s="18" t="n"/>
      <c r="D16" s="19" t="n"/>
      <c r="E16" s="19" t="n"/>
      <c r="F16" s="20">
        <f>IF($B16="","",N($D16)-N($E16))</f>
        <v/>
      </c>
      <c r="G16" s="21">
        <f>IF(OR($B16="",N($D16)=0),"",N($E16)/N($D16))</f>
        <v/>
      </c>
      <c r="H16" s="21">
        <f>IF(OR($B16="",$E$5=0),"",N($C16)/$E$5)</f>
        <v/>
      </c>
      <c r="I16" s="22">
        <f>IF($B16="","",IF($H16&gt;=$J$5,"High","Low"))</f>
        <v/>
      </c>
      <c r="J16" s="22">
        <f>IF($B16="","",IF($F16&gt;=$H$5,"High","Low"))</f>
        <v/>
      </c>
      <c r="K16" s="23">
        <f>IF($B16="","",IF(AND($I16="High",$J16="High"),"Star",IF(AND($I16="High",$J16="Low"),"Plowhorse",IF(AND($I16="Low",$J16="High"),"Puzzle","Dog"))))</f>
        <v/>
      </c>
      <c r="L16" s="24" t="n"/>
    </row>
    <row r="17">
      <c r="B17" s="9" t="n"/>
      <c r="C17" s="10" t="n"/>
      <c r="D17" s="11" t="n"/>
      <c r="E17" s="11" t="n"/>
      <c r="F17" s="12">
        <f>IF($B17="","",N($D17)-N($E17))</f>
        <v/>
      </c>
      <c r="G17" s="13">
        <f>IF(OR($B17="",N($D17)=0),"",N($E17)/N($D17))</f>
        <v/>
      </c>
      <c r="H17" s="13">
        <f>IF(OR($B17="",$E$5=0),"",N($C17)/$E$5)</f>
        <v/>
      </c>
      <c r="I17" s="14">
        <f>IF($B17="","",IF($H17&gt;=$J$5,"High","Low"))</f>
        <v/>
      </c>
      <c r="J17" s="14">
        <f>IF($B17="","",IF($F17&gt;=$H$5,"High","Low"))</f>
        <v/>
      </c>
      <c r="K17" s="15">
        <f>IF($B17="","",IF(AND($I17="High",$J17="High"),"Star",IF(AND($I17="High",$J17="Low"),"Plowhorse",IF(AND($I17="Low",$J17="High"),"Puzzle","Dog"))))</f>
        <v/>
      </c>
      <c r="L17" s="16" t="n"/>
    </row>
    <row r="18">
      <c r="B18" s="17" t="n"/>
      <c r="C18" s="18" t="n"/>
      <c r="D18" s="19" t="n"/>
      <c r="E18" s="19" t="n"/>
      <c r="F18" s="20">
        <f>IF($B18="","",N($D18)-N($E18))</f>
        <v/>
      </c>
      <c r="G18" s="21">
        <f>IF(OR($B18="",N($D18)=0),"",N($E18)/N($D18))</f>
        <v/>
      </c>
      <c r="H18" s="21">
        <f>IF(OR($B18="",$E$5=0),"",N($C18)/$E$5)</f>
        <v/>
      </c>
      <c r="I18" s="22">
        <f>IF($B18="","",IF($H18&gt;=$J$5,"High","Low"))</f>
        <v/>
      </c>
      <c r="J18" s="22">
        <f>IF($B18="","",IF($F18&gt;=$H$5,"High","Low"))</f>
        <v/>
      </c>
      <c r="K18" s="23">
        <f>IF($B18="","",IF(AND($I18="High",$J18="High"),"Star",IF(AND($I18="High",$J18="Low"),"Plowhorse",IF(AND($I18="Low",$J18="High"),"Puzzle","Dog"))))</f>
        <v/>
      </c>
      <c r="L18" s="24" t="n"/>
    </row>
    <row r="19">
      <c r="B19" s="9" t="n"/>
      <c r="C19" s="10" t="n"/>
      <c r="D19" s="11" t="n"/>
      <c r="E19" s="11" t="n"/>
      <c r="F19" s="12">
        <f>IF($B19="","",N($D19)-N($E19))</f>
        <v/>
      </c>
      <c r="G19" s="13">
        <f>IF(OR($B19="",N($D19)=0),"",N($E19)/N($D19))</f>
        <v/>
      </c>
      <c r="H19" s="13">
        <f>IF(OR($B19="",$E$5=0),"",N($C19)/$E$5)</f>
        <v/>
      </c>
      <c r="I19" s="14">
        <f>IF($B19="","",IF($H19&gt;=$J$5,"High","Low"))</f>
        <v/>
      </c>
      <c r="J19" s="14">
        <f>IF($B19="","",IF($F19&gt;=$H$5,"High","Low"))</f>
        <v/>
      </c>
      <c r="K19" s="15">
        <f>IF($B19="","",IF(AND($I19="High",$J19="High"),"Star",IF(AND($I19="High",$J19="Low"),"Plowhorse",IF(AND($I19="Low",$J19="High"),"Puzzle","Dog"))))</f>
        <v/>
      </c>
      <c r="L19" s="16" t="n"/>
    </row>
    <row r="20">
      <c r="B20" s="17" t="n"/>
      <c r="C20" s="18" t="n"/>
      <c r="D20" s="19" t="n"/>
      <c r="E20" s="19" t="n"/>
      <c r="F20" s="20">
        <f>IF($B20="","",N($D20)-N($E20))</f>
        <v/>
      </c>
      <c r="G20" s="21">
        <f>IF(OR($B20="",N($D20)=0),"",N($E20)/N($D20))</f>
        <v/>
      </c>
      <c r="H20" s="21">
        <f>IF(OR($B20="",$E$5=0),"",N($C20)/$E$5)</f>
        <v/>
      </c>
      <c r="I20" s="22">
        <f>IF($B20="","",IF($H20&gt;=$J$5,"High","Low"))</f>
        <v/>
      </c>
      <c r="J20" s="22">
        <f>IF($B20="","",IF($F20&gt;=$H$5,"High","Low"))</f>
        <v/>
      </c>
      <c r="K20" s="23">
        <f>IF($B20="","",IF(AND($I20="High",$J20="High"),"Star",IF(AND($I20="High",$J20="Low"),"Plowhorse",IF(AND($I20="Low",$J20="High"),"Puzzle","Dog"))))</f>
        <v/>
      </c>
      <c r="L20" s="24" t="n"/>
    </row>
    <row r="21">
      <c r="B21" s="9" t="n"/>
      <c r="C21" s="10" t="n"/>
      <c r="D21" s="11" t="n"/>
      <c r="E21" s="11" t="n"/>
      <c r="F21" s="12">
        <f>IF($B21="","",N($D21)-N($E21))</f>
        <v/>
      </c>
      <c r="G21" s="13">
        <f>IF(OR($B21="",N($D21)=0),"",N($E21)/N($D21))</f>
        <v/>
      </c>
      <c r="H21" s="13">
        <f>IF(OR($B21="",$E$5=0),"",N($C21)/$E$5)</f>
        <v/>
      </c>
      <c r="I21" s="14">
        <f>IF($B21="","",IF($H21&gt;=$J$5,"High","Low"))</f>
        <v/>
      </c>
      <c r="J21" s="14">
        <f>IF($B21="","",IF($F21&gt;=$H$5,"High","Low"))</f>
        <v/>
      </c>
      <c r="K21" s="15">
        <f>IF($B21="","",IF(AND($I21="High",$J21="High"),"Star",IF(AND($I21="High",$J21="Low"),"Plowhorse",IF(AND($I21="Low",$J21="High"),"Puzzle","Dog"))))</f>
        <v/>
      </c>
      <c r="L21" s="16" t="n"/>
    </row>
    <row r="22">
      <c r="B22" s="17" t="n"/>
      <c r="C22" s="18" t="n"/>
      <c r="D22" s="19" t="n"/>
      <c r="E22" s="19" t="n"/>
      <c r="F22" s="20">
        <f>IF($B22="","",N($D22)-N($E22))</f>
        <v/>
      </c>
      <c r="G22" s="21">
        <f>IF(OR($B22="",N($D22)=0),"",N($E22)/N($D22))</f>
        <v/>
      </c>
      <c r="H22" s="21">
        <f>IF(OR($B22="",$E$5=0),"",N($C22)/$E$5)</f>
        <v/>
      </c>
      <c r="I22" s="22">
        <f>IF($B22="","",IF($H22&gt;=$J$5,"High","Low"))</f>
        <v/>
      </c>
      <c r="J22" s="22">
        <f>IF($B22="","",IF($F22&gt;=$H$5,"High","Low"))</f>
        <v/>
      </c>
      <c r="K22" s="23">
        <f>IF($B22="","",IF(AND($I22="High",$J22="High"),"Star",IF(AND($I22="High",$J22="Low"),"Plowhorse",IF(AND($I22="Low",$J22="High"),"Puzzle","Dog"))))</f>
        <v/>
      </c>
      <c r="L22" s="24" t="n"/>
    </row>
    <row r="23">
      <c r="B23" s="9" t="n"/>
      <c r="C23" s="10" t="n"/>
      <c r="D23" s="11" t="n"/>
      <c r="E23" s="11" t="n"/>
      <c r="F23" s="12">
        <f>IF($B23="","",N($D23)-N($E23))</f>
        <v/>
      </c>
      <c r="G23" s="13">
        <f>IF(OR($B23="",N($D23)=0),"",N($E23)/N($D23))</f>
        <v/>
      </c>
      <c r="H23" s="13">
        <f>IF(OR($B23="",$E$5=0),"",N($C23)/$E$5)</f>
        <v/>
      </c>
      <c r="I23" s="14">
        <f>IF($B23="","",IF($H23&gt;=$J$5,"High","Low"))</f>
        <v/>
      </c>
      <c r="J23" s="14">
        <f>IF($B23="","",IF($F23&gt;=$H$5,"High","Low"))</f>
        <v/>
      </c>
      <c r="K23" s="15">
        <f>IF($B23="","",IF(AND($I23="High",$J23="High"),"Star",IF(AND($I23="High",$J23="Low"),"Plowhorse",IF(AND($I23="Low",$J23="High"),"Puzzle","Dog"))))</f>
        <v/>
      </c>
      <c r="L23" s="16" t="n"/>
    </row>
    <row r="24">
      <c r="B24" s="17" t="n"/>
      <c r="C24" s="18" t="n"/>
      <c r="D24" s="19" t="n"/>
      <c r="E24" s="19" t="n"/>
      <c r="F24" s="20">
        <f>IF($B24="","",N($D24)-N($E24))</f>
        <v/>
      </c>
      <c r="G24" s="21">
        <f>IF(OR($B24="",N($D24)=0),"",N($E24)/N($D24))</f>
        <v/>
      </c>
      <c r="H24" s="21">
        <f>IF(OR($B24="",$E$5=0),"",N($C24)/$E$5)</f>
        <v/>
      </c>
      <c r="I24" s="22">
        <f>IF($B24="","",IF($H24&gt;=$J$5,"High","Low"))</f>
        <v/>
      </c>
      <c r="J24" s="22">
        <f>IF($B24="","",IF($F24&gt;=$H$5,"High","Low"))</f>
        <v/>
      </c>
      <c r="K24" s="23">
        <f>IF($B24="","",IF(AND($I24="High",$J24="High"),"Star",IF(AND($I24="High",$J24="Low"),"Plowhorse",IF(AND($I24="Low",$J24="High"),"Puzzle","Dog"))))</f>
        <v/>
      </c>
      <c r="L24" s="24" t="n"/>
    </row>
    <row r="25">
      <c r="B25" s="9" t="n"/>
      <c r="C25" s="10" t="n"/>
      <c r="D25" s="11" t="n"/>
      <c r="E25" s="11" t="n"/>
      <c r="F25" s="12">
        <f>IF($B25="","",N($D25)-N($E25))</f>
        <v/>
      </c>
      <c r="G25" s="13">
        <f>IF(OR($B25="",N($D25)=0),"",N($E25)/N($D25))</f>
        <v/>
      </c>
      <c r="H25" s="13">
        <f>IF(OR($B25="",$E$5=0),"",N($C25)/$E$5)</f>
        <v/>
      </c>
      <c r="I25" s="14">
        <f>IF($B25="","",IF($H25&gt;=$J$5,"High","Low"))</f>
        <v/>
      </c>
      <c r="J25" s="14">
        <f>IF($B25="","",IF($F25&gt;=$H$5,"High","Low"))</f>
        <v/>
      </c>
      <c r="K25" s="15">
        <f>IF($B25="","",IF(AND($I25="High",$J25="High"),"Star",IF(AND($I25="High",$J25="Low"),"Plowhorse",IF(AND($I25="Low",$J25="High"),"Puzzle","Dog"))))</f>
        <v/>
      </c>
      <c r="L25" s="16" t="n"/>
    </row>
    <row r="26">
      <c r="B26" s="17" t="n"/>
      <c r="C26" s="18" t="n"/>
      <c r="D26" s="19" t="n"/>
      <c r="E26" s="19" t="n"/>
      <c r="F26" s="20">
        <f>IF($B26="","",N($D26)-N($E26))</f>
        <v/>
      </c>
      <c r="G26" s="21">
        <f>IF(OR($B26="",N($D26)=0),"",N($E26)/N($D26))</f>
        <v/>
      </c>
      <c r="H26" s="21">
        <f>IF(OR($B26="",$E$5=0),"",N($C26)/$E$5)</f>
        <v/>
      </c>
      <c r="I26" s="22">
        <f>IF($B26="","",IF($H26&gt;=$J$5,"High","Low"))</f>
        <v/>
      </c>
      <c r="J26" s="22">
        <f>IF($B26="","",IF($F26&gt;=$H$5,"High","Low"))</f>
        <v/>
      </c>
      <c r="K26" s="23">
        <f>IF($B26="","",IF(AND($I26="High",$J26="High"),"Star",IF(AND($I26="High",$J26="Low"),"Plowhorse",IF(AND($I26="Low",$J26="High"),"Puzzle","Dog"))))</f>
        <v/>
      </c>
      <c r="L26" s="24" t="n"/>
    </row>
    <row r="27">
      <c r="B27" s="9" t="n"/>
      <c r="C27" s="10" t="n"/>
      <c r="D27" s="11" t="n"/>
      <c r="E27" s="11" t="n"/>
      <c r="F27" s="12">
        <f>IF($B27="","",N($D27)-N($E27))</f>
        <v/>
      </c>
      <c r="G27" s="13">
        <f>IF(OR($B27="",N($D27)=0),"",N($E27)/N($D27))</f>
        <v/>
      </c>
      <c r="H27" s="13">
        <f>IF(OR($B27="",$E$5=0),"",N($C27)/$E$5)</f>
        <v/>
      </c>
      <c r="I27" s="14">
        <f>IF($B27="","",IF($H27&gt;=$J$5,"High","Low"))</f>
        <v/>
      </c>
      <c r="J27" s="14">
        <f>IF($B27="","",IF($F27&gt;=$H$5,"High","Low"))</f>
        <v/>
      </c>
      <c r="K27" s="15">
        <f>IF($B27="","",IF(AND($I27="High",$J27="High"),"Star",IF(AND($I27="High",$J27="Low"),"Plowhorse",IF(AND($I27="Low",$J27="High"),"Puzzle","Dog"))))</f>
        <v/>
      </c>
      <c r="L27" s="16" t="n"/>
    </row>
    <row r="28">
      <c r="B28" s="17" t="n"/>
      <c r="C28" s="18" t="n"/>
      <c r="D28" s="19" t="n"/>
      <c r="E28" s="19" t="n"/>
      <c r="F28" s="20">
        <f>IF($B28="","",N($D28)-N($E28))</f>
        <v/>
      </c>
      <c r="G28" s="21">
        <f>IF(OR($B28="",N($D28)=0),"",N($E28)/N($D28))</f>
        <v/>
      </c>
      <c r="H28" s="21">
        <f>IF(OR($B28="",$E$5=0),"",N($C28)/$E$5)</f>
        <v/>
      </c>
      <c r="I28" s="22">
        <f>IF($B28="","",IF($H28&gt;=$J$5,"High","Low"))</f>
        <v/>
      </c>
      <c r="J28" s="22">
        <f>IF($B28="","",IF($F28&gt;=$H$5,"High","Low"))</f>
        <v/>
      </c>
      <c r="K28" s="23">
        <f>IF($B28="","",IF(AND($I28="High",$J28="High"),"Star",IF(AND($I28="High",$J28="Low"),"Plowhorse",IF(AND($I28="Low",$J28="High"),"Puzzle","Dog"))))</f>
        <v/>
      </c>
      <c r="L28" s="24" t="n"/>
    </row>
    <row r="29">
      <c r="B29" s="9" t="n"/>
      <c r="C29" s="10" t="n"/>
      <c r="D29" s="11" t="n"/>
      <c r="E29" s="11" t="n"/>
      <c r="F29" s="12">
        <f>IF($B29="","",N($D29)-N($E29))</f>
        <v/>
      </c>
      <c r="G29" s="13">
        <f>IF(OR($B29="",N($D29)=0),"",N($E29)/N($D29))</f>
        <v/>
      </c>
      <c r="H29" s="13">
        <f>IF(OR($B29="",$E$5=0),"",N($C29)/$E$5)</f>
        <v/>
      </c>
      <c r="I29" s="14">
        <f>IF($B29="","",IF($H29&gt;=$J$5,"High","Low"))</f>
        <v/>
      </c>
      <c r="J29" s="14">
        <f>IF($B29="","",IF($F29&gt;=$H$5,"High","Low"))</f>
        <v/>
      </c>
      <c r="K29" s="15">
        <f>IF($B29="","",IF(AND($I29="High",$J29="High"),"Star",IF(AND($I29="High",$J29="Low"),"Plowhorse",IF(AND($I29="Low",$J29="High"),"Puzzle","Dog"))))</f>
        <v/>
      </c>
      <c r="L29" s="16" t="n"/>
    </row>
    <row r="30">
      <c r="B30" s="17" t="n"/>
      <c r="C30" s="18" t="n"/>
      <c r="D30" s="19" t="n"/>
      <c r="E30" s="19" t="n"/>
      <c r="F30" s="20">
        <f>IF($B30="","",N($D30)-N($E30))</f>
        <v/>
      </c>
      <c r="G30" s="21">
        <f>IF(OR($B30="",N($D30)=0),"",N($E30)/N($D30))</f>
        <v/>
      </c>
      <c r="H30" s="21">
        <f>IF(OR($B30="",$E$5=0),"",N($C30)/$E$5)</f>
        <v/>
      </c>
      <c r="I30" s="22">
        <f>IF($B30="","",IF($H30&gt;=$J$5,"High","Low"))</f>
        <v/>
      </c>
      <c r="J30" s="22">
        <f>IF($B30="","",IF($F30&gt;=$H$5,"High","Low"))</f>
        <v/>
      </c>
      <c r="K30" s="23">
        <f>IF($B30="","",IF(AND($I30="High",$J30="High"),"Star",IF(AND($I30="High",$J30="Low"),"Plowhorse",IF(AND($I30="Low",$J30="High"),"Puzzle","Dog"))))</f>
        <v/>
      </c>
      <c r="L30" s="24" t="n"/>
    </row>
    <row r="31">
      <c r="B31" s="9" t="n"/>
      <c r="C31" s="10" t="n"/>
      <c r="D31" s="11" t="n"/>
      <c r="E31" s="11" t="n"/>
      <c r="F31" s="12">
        <f>IF($B31="","",N($D31)-N($E31))</f>
        <v/>
      </c>
      <c r="G31" s="13">
        <f>IF(OR($B31="",N($D31)=0),"",N($E31)/N($D31))</f>
        <v/>
      </c>
      <c r="H31" s="13">
        <f>IF(OR($B31="",$E$5=0),"",N($C31)/$E$5)</f>
        <v/>
      </c>
      <c r="I31" s="14">
        <f>IF($B31="","",IF($H31&gt;=$J$5,"High","Low"))</f>
        <v/>
      </c>
      <c r="J31" s="14">
        <f>IF($B31="","",IF($F31&gt;=$H$5,"High","Low"))</f>
        <v/>
      </c>
      <c r="K31" s="15">
        <f>IF($B31="","",IF(AND($I31="High",$J31="High"),"Star",IF(AND($I31="High",$J31="Low"),"Plowhorse",IF(AND($I31="Low",$J31="High"),"Puzzle","Dog"))))</f>
        <v/>
      </c>
      <c r="L31" s="16" t="n"/>
    </row>
    <row r="32">
      <c r="B32" s="17" t="n"/>
      <c r="C32" s="18" t="n"/>
      <c r="D32" s="19" t="n"/>
      <c r="E32" s="19" t="n"/>
      <c r="F32" s="20">
        <f>IF($B32="","",N($D32)-N($E32))</f>
        <v/>
      </c>
      <c r="G32" s="21">
        <f>IF(OR($B32="",N($D32)=0),"",N($E32)/N($D32))</f>
        <v/>
      </c>
      <c r="H32" s="21">
        <f>IF(OR($B32="",$E$5=0),"",N($C32)/$E$5)</f>
        <v/>
      </c>
      <c r="I32" s="22">
        <f>IF($B32="","",IF($H32&gt;=$J$5,"High","Low"))</f>
        <v/>
      </c>
      <c r="J32" s="22">
        <f>IF($B32="","",IF($F32&gt;=$H$5,"High","Low"))</f>
        <v/>
      </c>
      <c r="K32" s="23">
        <f>IF($B32="","",IF(AND($I32="High",$J32="High"),"Star",IF(AND($I32="High",$J32="Low"),"Plowhorse",IF(AND($I32="Low",$J32="High"),"Puzzle","Dog"))))</f>
        <v/>
      </c>
      <c r="L32" s="24" t="n"/>
    </row>
    <row r="33">
      <c r="B33" s="9" t="n"/>
      <c r="C33" s="10" t="n"/>
      <c r="D33" s="11" t="n"/>
      <c r="E33" s="11" t="n"/>
      <c r="F33" s="12">
        <f>IF($B33="","",N($D33)-N($E33))</f>
        <v/>
      </c>
      <c r="G33" s="13">
        <f>IF(OR($B33="",N($D33)=0),"",N($E33)/N($D33))</f>
        <v/>
      </c>
      <c r="H33" s="13">
        <f>IF(OR($B33="",$E$5=0),"",N($C33)/$E$5)</f>
        <v/>
      </c>
      <c r="I33" s="14">
        <f>IF($B33="","",IF($H33&gt;=$J$5,"High","Low"))</f>
        <v/>
      </c>
      <c r="J33" s="14">
        <f>IF($B33="","",IF($F33&gt;=$H$5,"High","Low"))</f>
        <v/>
      </c>
      <c r="K33" s="15">
        <f>IF($B33="","",IF(AND($I33="High",$J33="High"),"Star",IF(AND($I33="High",$J33="Low"),"Plowhorse",IF(AND($I33="Low",$J33="High"),"Puzzle","Dog"))))</f>
        <v/>
      </c>
      <c r="L33" s="16" t="n"/>
    </row>
    <row r="34">
      <c r="B34" s="17" t="n"/>
      <c r="C34" s="18" t="n"/>
      <c r="D34" s="19" t="n"/>
      <c r="E34" s="19" t="n"/>
      <c r="F34" s="20">
        <f>IF($B34="","",N($D34)-N($E34))</f>
        <v/>
      </c>
      <c r="G34" s="21">
        <f>IF(OR($B34="",N($D34)=0),"",N($E34)/N($D34))</f>
        <v/>
      </c>
      <c r="H34" s="21">
        <f>IF(OR($B34="",$E$5=0),"",N($C34)/$E$5)</f>
        <v/>
      </c>
      <c r="I34" s="22">
        <f>IF($B34="","",IF($H34&gt;=$J$5,"High","Low"))</f>
        <v/>
      </c>
      <c r="J34" s="22">
        <f>IF($B34="","",IF($F34&gt;=$H$5,"High","Low"))</f>
        <v/>
      </c>
      <c r="K34" s="23">
        <f>IF($B34="","",IF(AND($I34="High",$J34="High"),"Star",IF(AND($I34="High",$J34="Low"),"Plowhorse",IF(AND($I34="Low",$J34="High"),"Puzzle","Dog"))))</f>
        <v/>
      </c>
      <c r="L34" s="24" t="n"/>
    </row>
    <row r="35">
      <c r="B35" s="9" t="n"/>
      <c r="C35" s="10" t="n"/>
      <c r="D35" s="11" t="n"/>
      <c r="E35" s="11" t="n"/>
      <c r="F35" s="12">
        <f>IF($B35="","",N($D35)-N($E35))</f>
        <v/>
      </c>
      <c r="G35" s="13">
        <f>IF(OR($B35="",N($D35)=0),"",N($E35)/N($D35))</f>
        <v/>
      </c>
      <c r="H35" s="13">
        <f>IF(OR($B35="",$E$5=0),"",N($C35)/$E$5)</f>
        <v/>
      </c>
      <c r="I35" s="14">
        <f>IF($B35="","",IF($H35&gt;=$J$5,"High","Low"))</f>
        <v/>
      </c>
      <c r="J35" s="14">
        <f>IF($B35="","",IF($F35&gt;=$H$5,"High","Low"))</f>
        <v/>
      </c>
      <c r="K35" s="15">
        <f>IF($B35="","",IF(AND($I35="High",$J35="High"),"Star",IF(AND($I35="High",$J35="Low"),"Plowhorse",IF(AND($I35="Low",$J35="High"),"Puzzle","Dog"))))</f>
        <v/>
      </c>
      <c r="L35" s="16" t="n"/>
    </row>
    <row r="36">
      <c r="B36" s="17" t="n"/>
      <c r="C36" s="18" t="n"/>
      <c r="D36" s="19" t="n"/>
      <c r="E36" s="19" t="n"/>
      <c r="F36" s="20">
        <f>IF($B36="","",N($D36)-N($E36))</f>
        <v/>
      </c>
      <c r="G36" s="21">
        <f>IF(OR($B36="",N($D36)=0),"",N($E36)/N($D36))</f>
        <v/>
      </c>
      <c r="H36" s="21">
        <f>IF(OR($B36="",$E$5=0),"",N($C36)/$E$5)</f>
        <v/>
      </c>
      <c r="I36" s="22">
        <f>IF($B36="","",IF($H36&gt;=$J$5,"High","Low"))</f>
        <v/>
      </c>
      <c r="J36" s="22">
        <f>IF($B36="","",IF($F36&gt;=$H$5,"High","Low"))</f>
        <v/>
      </c>
      <c r="K36" s="23">
        <f>IF($B36="","",IF(AND($I36="High",$J36="High"),"Star",IF(AND($I36="High",$J36="Low"),"Plowhorse",IF(AND($I36="Low",$J36="High"),"Puzzle","Dog"))))</f>
        <v/>
      </c>
      <c r="L36" s="24" t="n"/>
    </row>
    <row r="37">
      <c r="B37" s="9" t="n"/>
      <c r="C37" s="10" t="n"/>
      <c r="D37" s="11" t="n"/>
      <c r="E37" s="11" t="n"/>
      <c r="F37" s="12">
        <f>IF($B37="","",N($D37)-N($E37))</f>
        <v/>
      </c>
      <c r="G37" s="13">
        <f>IF(OR($B37="",N($D37)=0),"",N($E37)/N($D37))</f>
        <v/>
      </c>
      <c r="H37" s="13">
        <f>IF(OR($B37="",$E$5=0),"",N($C37)/$E$5)</f>
        <v/>
      </c>
      <c r="I37" s="14">
        <f>IF($B37="","",IF($H37&gt;=$J$5,"High","Low"))</f>
        <v/>
      </c>
      <c r="J37" s="14">
        <f>IF($B37="","",IF($F37&gt;=$H$5,"High","Low"))</f>
        <v/>
      </c>
      <c r="K37" s="15">
        <f>IF($B37="","",IF(AND($I37="High",$J37="High"),"Star",IF(AND($I37="High",$J37="Low"),"Plowhorse",IF(AND($I37="Low",$J37="High"),"Puzzle","Dog"))))</f>
        <v/>
      </c>
      <c r="L37" s="16" t="n"/>
    </row>
    <row r="38">
      <c r="B38" s="17" t="n"/>
      <c r="C38" s="18" t="n"/>
      <c r="D38" s="19" t="n"/>
      <c r="E38" s="19" t="n"/>
      <c r="F38" s="20">
        <f>IF($B38="","",N($D38)-N($E38))</f>
        <v/>
      </c>
      <c r="G38" s="21">
        <f>IF(OR($B38="",N($D38)=0),"",N($E38)/N($D38))</f>
        <v/>
      </c>
      <c r="H38" s="21">
        <f>IF(OR($B38="",$E$5=0),"",N($C38)/$E$5)</f>
        <v/>
      </c>
      <c r="I38" s="22">
        <f>IF($B38="","",IF($H38&gt;=$J$5,"High","Low"))</f>
        <v/>
      </c>
      <c r="J38" s="22">
        <f>IF($B38="","",IF($F38&gt;=$H$5,"High","Low"))</f>
        <v/>
      </c>
      <c r="K38" s="23">
        <f>IF($B38="","",IF(AND($I38="High",$J38="High"),"Star",IF(AND($I38="High",$J38="Low"),"Plowhorse",IF(AND($I38="Low",$J38="High"),"Puzzle","Dog"))))</f>
        <v/>
      </c>
      <c r="L38" s="24" t="n"/>
    </row>
    <row r="39">
      <c r="B39" s="9" t="n"/>
      <c r="C39" s="10" t="n"/>
      <c r="D39" s="11" t="n"/>
      <c r="E39" s="11" t="n"/>
      <c r="F39" s="12">
        <f>IF($B39="","",N($D39)-N($E39))</f>
        <v/>
      </c>
      <c r="G39" s="13">
        <f>IF(OR($B39="",N($D39)=0),"",N($E39)/N($D39))</f>
        <v/>
      </c>
      <c r="H39" s="13">
        <f>IF(OR($B39="",$E$5=0),"",N($C39)/$E$5)</f>
        <v/>
      </c>
      <c r="I39" s="14">
        <f>IF($B39="","",IF($H39&gt;=$J$5,"High","Low"))</f>
        <v/>
      </c>
      <c r="J39" s="14">
        <f>IF($B39="","",IF($F39&gt;=$H$5,"High","Low"))</f>
        <v/>
      </c>
      <c r="K39" s="15">
        <f>IF($B39="","",IF(AND($I39="High",$J39="High"),"Star",IF(AND($I39="High",$J39="Low"),"Plowhorse",IF(AND($I39="Low",$J39="High"),"Puzzle","Dog"))))</f>
        <v/>
      </c>
      <c r="L39" s="16" t="n"/>
    </row>
    <row r="40">
      <c r="B40" s="17" t="n"/>
      <c r="C40" s="18" t="n"/>
      <c r="D40" s="19" t="n"/>
      <c r="E40" s="19" t="n"/>
      <c r="F40" s="20">
        <f>IF($B40="","",N($D40)-N($E40))</f>
        <v/>
      </c>
      <c r="G40" s="21">
        <f>IF(OR($B40="",N($D40)=0),"",N($E40)/N($D40))</f>
        <v/>
      </c>
      <c r="H40" s="21">
        <f>IF(OR($B40="",$E$5=0),"",N($C40)/$E$5)</f>
        <v/>
      </c>
      <c r="I40" s="22">
        <f>IF($B40="","",IF($H40&gt;=$J$5,"High","Low"))</f>
        <v/>
      </c>
      <c r="J40" s="22">
        <f>IF($B40="","",IF($F40&gt;=$H$5,"High","Low"))</f>
        <v/>
      </c>
      <c r="K40" s="23">
        <f>IF($B40="","",IF(AND($I40="High",$J40="High"),"Star",IF(AND($I40="High",$J40="Low"),"Plowhorse",IF(AND($I40="Low",$J40="High"),"Puzzle","Dog"))))</f>
        <v/>
      </c>
      <c r="L40" s="24" t="n"/>
    </row>
    <row r="41">
      <c r="B41" s="9" t="n"/>
      <c r="C41" s="10" t="n"/>
      <c r="D41" s="11" t="n"/>
      <c r="E41" s="11" t="n"/>
      <c r="F41" s="12">
        <f>IF($B41="","",N($D41)-N($E41))</f>
        <v/>
      </c>
      <c r="G41" s="13">
        <f>IF(OR($B41="",N($D41)=0),"",N($E41)/N($D41))</f>
        <v/>
      </c>
      <c r="H41" s="13">
        <f>IF(OR($B41="",$E$5=0),"",N($C41)/$E$5)</f>
        <v/>
      </c>
      <c r="I41" s="14">
        <f>IF($B41="","",IF($H41&gt;=$J$5,"High","Low"))</f>
        <v/>
      </c>
      <c r="J41" s="14">
        <f>IF($B41="","",IF($F41&gt;=$H$5,"High","Low"))</f>
        <v/>
      </c>
      <c r="K41" s="15">
        <f>IF($B41="","",IF(AND($I41="High",$J41="High"),"Star",IF(AND($I41="High",$J41="Low"),"Plowhorse",IF(AND($I41="Low",$J41="High"),"Puzzle","Dog"))))</f>
        <v/>
      </c>
      <c r="L41" s="16" t="n"/>
    </row>
    <row r="42">
      <c r="B42" s="17" t="n"/>
      <c r="C42" s="18" t="n"/>
      <c r="D42" s="19" t="n"/>
      <c r="E42" s="19" t="n"/>
      <c r="F42" s="20">
        <f>IF($B42="","",N($D42)-N($E42))</f>
        <v/>
      </c>
      <c r="G42" s="21">
        <f>IF(OR($B42="",N($D42)=0),"",N($E42)/N($D42))</f>
        <v/>
      </c>
      <c r="H42" s="21">
        <f>IF(OR($B42="",$E$5=0),"",N($C42)/$E$5)</f>
        <v/>
      </c>
      <c r="I42" s="22">
        <f>IF($B42="","",IF($H42&gt;=$J$5,"High","Low"))</f>
        <v/>
      </c>
      <c r="J42" s="22">
        <f>IF($B42="","",IF($F42&gt;=$H$5,"High","Low"))</f>
        <v/>
      </c>
      <c r="K42" s="23">
        <f>IF($B42="","",IF(AND($I42="High",$J42="High"),"Star",IF(AND($I42="High",$J42="Low"),"Plowhorse",IF(AND($I42="Low",$J42="High"),"Puzzle","Dog"))))</f>
        <v/>
      </c>
      <c r="L42" s="24" t="n"/>
    </row>
    <row r="43">
      <c r="B43" s="9" t="n"/>
      <c r="C43" s="10" t="n"/>
      <c r="D43" s="11" t="n"/>
      <c r="E43" s="11" t="n"/>
      <c r="F43" s="12">
        <f>IF($B43="","",N($D43)-N($E43))</f>
        <v/>
      </c>
      <c r="G43" s="13">
        <f>IF(OR($B43="",N($D43)=0),"",N($E43)/N($D43))</f>
        <v/>
      </c>
      <c r="H43" s="13">
        <f>IF(OR($B43="",$E$5=0),"",N($C43)/$E$5)</f>
        <v/>
      </c>
      <c r="I43" s="14">
        <f>IF($B43="","",IF($H43&gt;=$J$5,"High","Low"))</f>
        <v/>
      </c>
      <c r="J43" s="14">
        <f>IF($B43="","",IF($F43&gt;=$H$5,"High","Low"))</f>
        <v/>
      </c>
      <c r="K43" s="15">
        <f>IF($B43="","",IF(AND($I43="High",$J43="High"),"Star",IF(AND($I43="High",$J43="Low"),"Plowhorse",IF(AND($I43="Low",$J43="High"),"Puzzle","Dog"))))</f>
        <v/>
      </c>
      <c r="L43" s="16" t="n"/>
    </row>
    <row r="44">
      <c r="B44" s="17" t="n"/>
      <c r="C44" s="18" t="n"/>
      <c r="D44" s="19" t="n"/>
      <c r="E44" s="19" t="n"/>
      <c r="F44" s="20">
        <f>IF($B44="","",N($D44)-N($E44))</f>
        <v/>
      </c>
      <c r="G44" s="21">
        <f>IF(OR($B44="",N($D44)=0),"",N($E44)/N($D44))</f>
        <v/>
      </c>
      <c r="H44" s="21">
        <f>IF(OR($B44="",$E$5=0),"",N($C44)/$E$5)</f>
        <v/>
      </c>
      <c r="I44" s="22">
        <f>IF($B44="","",IF($H44&gt;=$J$5,"High","Low"))</f>
        <v/>
      </c>
      <c r="J44" s="22">
        <f>IF($B44="","",IF($F44&gt;=$H$5,"High","Low"))</f>
        <v/>
      </c>
      <c r="K44" s="23">
        <f>IF($B44="","",IF(AND($I44="High",$J44="High"),"Star",IF(AND($I44="High",$J44="Low"),"Plowhorse",IF(AND($I44="Low",$J44="High"),"Puzzle","Dog"))))</f>
        <v/>
      </c>
      <c r="L44" s="24" t="n"/>
    </row>
    <row r="45">
      <c r="B45" s="9" t="n"/>
      <c r="C45" s="10" t="n"/>
      <c r="D45" s="11" t="n"/>
      <c r="E45" s="11" t="n"/>
      <c r="F45" s="12">
        <f>IF($B45="","",N($D45)-N($E45))</f>
        <v/>
      </c>
      <c r="G45" s="13">
        <f>IF(OR($B45="",N($D45)=0),"",N($E45)/N($D45))</f>
        <v/>
      </c>
      <c r="H45" s="13">
        <f>IF(OR($B45="",$E$5=0),"",N($C45)/$E$5)</f>
        <v/>
      </c>
      <c r="I45" s="14">
        <f>IF($B45="","",IF($H45&gt;=$J$5,"High","Low"))</f>
        <v/>
      </c>
      <c r="J45" s="14">
        <f>IF($B45="","",IF($F45&gt;=$H$5,"High","Low"))</f>
        <v/>
      </c>
      <c r="K45" s="15">
        <f>IF($B45="","",IF(AND($I45="High",$J45="High"),"Star",IF(AND($I45="High",$J45="Low"),"Plowhorse",IF(AND($I45="Low",$J45="High"),"Puzzle","Dog"))))</f>
        <v/>
      </c>
      <c r="L45" s="16" t="n"/>
    </row>
    <row r="46">
      <c r="B46" s="17" t="n"/>
      <c r="C46" s="18" t="n"/>
      <c r="D46" s="19" t="n"/>
      <c r="E46" s="19" t="n"/>
      <c r="F46" s="20">
        <f>IF($B46="","",N($D46)-N($E46))</f>
        <v/>
      </c>
      <c r="G46" s="21">
        <f>IF(OR($B46="",N($D46)=0),"",N($E46)/N($D46))</f>
        <v/>
      </c>
      <c r="H46" s="21">
        <f>IF(OR($B46="",$E$5=0),"",N($C46)/$E$5)</f>
        <v/>
      </c>
      <c r="I46" s="22">
        <f>IF($B46="","",IF($H46&gt;=$J$5,"High","Low"))</f>
        <v/>
      </c>
      <c r="J46" s="22">
        <f>IF($B46="","",IF($F46&gt;=$H$5,"High","Low"))</f>
        <v/>
      </c>
      <c r="K46" s="23">
        <f>IF($B46="","",IF(AND($I46="High",$J46="High"),"Star",IF(AND($I46="High",$J46="Low"),"Plowhorse",IF(AND($I46="Low",$J46="High"),"Puzzle","Dog"))))</f>
        <v/>
      </c>
      <c r="L46" s="24" t="n"/>
    </row>
    <row r="47">
      <c r="B47" s="9" t="n"/>
      <c r="C47" s="10" t="n"/>
      <c r="D47" s="11" t="n"/>
      <c r="E47" s="11" t="n"/>
      <c r="F47" s="12">
        <f>IF($B47="","",N($D47)-N($E47))</f>
        <v/>
      </c>
      <c r="G47" s="13">
        <f>IF(OR($B47="",N($D47)=0),"",N($E47)/N($D47))</f>
        <v/>
      </c>
      <c r="H47" s="13">
        <f>IF(OR($B47="",$E$5=0),"",N($C47)/$E$5)</f>
        <v/>
      </c>
      <c r="I47" s="14">
        <f>IF($B47="","",IF($H47&gt;=$J$5,"High","Low"))</f>
        <v/>
      </c>
      <c r="J47" s="14">
        <f>IF($B47="","",IF($F47&gt;=$H$5,"High","Low"))</f>
        <v/>
      </c>
      <c r="K47" s="15">
        <f>IF($B47="","",IF(AND($I47="High",$J47="High"),"Star",IF(AND($I47="High",$J47="Low"),"Plowhorse",IF(AND($I47="Low",$J47="High"),"Puzzle","Dog"))))</f>
        <v/>
      </c>
      <c r="L47" s="16" t="n"/>
    </row>
    <row r="48">
      <c r="B48" s="17" t="n"/>
      <c r="C48" s="18" t="n"/>
      <c r="D48" s="19" t="n"/>
      <c r="E48" s="19" t="n"/>
      <c r="F48" s="20">
        <f>IF($B48="","",N($D48)-N($E48))</f>
        <v/>
      </c>
      <c r="G48" s="21">
        <f>IF(OR($B48="",N($D48)=0),"",N($E48)/N($D48))</f>
        <v/>
      </c>
      <c r="H48" s="21">
        <f>IF(OR($B48="",$E$5=0),"",N($C48)/$E$5)</f>
        <v/>
      </c>
      <c r="I48" s="22">
        <f>IF($B48="","",IF($H48&gt;=$J$5,"High","Low"))</f>
        <v/>
      </c>
      <c r="J48" s="22">
        <f>IF($B48="","",IF($F48&gt;=$H$5,"High","Low"))</f>
        <v/>
      </c>
      <c r="K48" s="23">
        <f>IF($B48="","",IF(AND($I48="High",$J48="High"),"Star",IF(AND($I48="High",$J48="Low"),"Plowhorse",IF(AND($I48="Low",$J48="High"),"Puzzle","Dog"))))</f>
        <v/>
      </c>
      <c r="L48" s="24" t="n"/>
    </row>
    <row r="50">
      <c r="B50" s="25" t="inlineStr">
        <is>
          <t>WHAT TO DO WITH EACH</t>
        </is>
      </c>
    </row>
    <row r="51">
      <c r="B51" s="26" t="inlineStr">
        <is>
          <t>Star</t>
        </is>
      </c>
      <c r="C51" s="27" t="inlineStr">
        <is>
          <t>High profit, high popularity</t>
        </is>
      </c>
    </row>
    <row r="52" ht="28" customHeight="1">
      <c r="C52" s="28" t="inlineStr">
        <is>
          <t>Protect it. Keep quality and portion size absolutely consistent, hold its position on the menu, and do not discount it.</t>
        </is>
      </c>
    </row>
    <row r="53">
      <c r="B53" s="25" t="inlineStr">
        <is>
          <t>Plowhorse</t>
        </is>
      </c>
      <c r="C53" s="27" t="inlineStr">
        <is>
          <t>Low profit, high popularity</t>
        </is>
      </c>
    </row>
    <row r="54" ht="28" customHeight="1">
      <c r="C54" s="28" t="inlineStr">
        <is>
          <t>People love it and it barely pays. Cut plate cost before you touch the price — portion, garnish, cheaper cut — or raise the price in small steps and watch covers.</t>
        </is>
      </c>
    </row>
    <row r="55">
      <c r="B55" s="29" t="inlineStr">
        <is>
          <t>Puzzle</t>
        </is>
      </c>
      <c r="C55" s="27" t="inlineStr">
        <is>
          <t>High profit, low popularity</t>
        </is>
      </c>
    </row>
    <row r="56" ht="28" customHeight="1">
      <c r="C56" s="28" t="inlineStr">
        <is>
          <t>It earns well when it sells. Move it to a better spot on the menu, rename or describe it better, train staff to recommend it. If it still won't sell, retire it.</t>
        </is>
      </c>
    </row>
    <row r="57">
      <c r="B57" s="30" t="inlineStr">
        <is>
          <t>Dog</t>
        </is>
      </c>
      <c r="C57" s="27" t="inlineStr">
        <is>
          <t>Low profit, low popularity</t>
        </is>
      </c>
    </row>
    <row r="58" ht="28" customHeight="1">
      <c r="C58" s="28" t="inlineStr">
        <is>
          <t>Take it off, unless it exists for a reason the numbers can't see — a dietary requirement, or an ingredient another dish depends on.</t>
        </is>
      </c>
    </row>
    <row r="60">
      <c r="B60" s="31" t="inlineStr">
        <is>
          <t>Free kitchen costing tools — https://kitelabs.netlify.app/kitchen/</t>
        </is>
      </c>
    </row>
    <row r="61">
      <c r="B61" s="32" t="inlineStr">
        <is>
          <t>Free to use and share. Not for resale.</t>
        </is>
      </c>
    </row>
  </sheetData>
  <mergeCells count="12">
    <mergeCell ref="C54:K54"/>
    <mergeCell ref="B6:K7"/>
    <mergeCell ref="C57:E57"/>
    <mergeCell ref="C55:E55"/>
    <mergeCell ref="C53:E53"/>
    <mergeCell ref="C58:K58"/>
    <mergeCell ref="F5:G5"/>
    <mergeCell ref="B3:K3"/>
    <mergeCell ref="C52:K52"/>
    <mergeCell ref="C56:K56"/>
    <mergeCell ref="B2:K2"/>
    <mergeCell ref="C51:E51"/>
  </mergeCells>
  <conditionalFormatting sqref="K9:K48">
    <cfRule type="expression" priority="1" dxfId="0">
      <formula>$K9="Star"</formula>
    </cfRule>
    <cfRule type="expression" priority="2" dxfId="1">
      <formula>$K9="Plowhorse"</formula>
    </cfRule>
    <cfRule type="expression" priority="3" dxfId="2">
      <formula>$K9="Puzzle"</formula>
    </cfRule>
    <cfRule type="expression" priority="4" dxfId="3">
      <formula>$K9="Dog"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Mise by Kite Labs</dc:creator>
  <dc:title>Menu Engineering Spreadsheet</dc:title>
  <dc:description>Free menu engineering template using the proper Kasavana-Smith popularity threshold. https://kitelabs.netlify.app/kitchen/</dc:description>
  <dc:subject>Classify menu items as Stars, Plowhorses, Puzzles or Dogs using contribution margin and the 70% popularity rule.</dc:subject>
  <dcterms:created xsi:type="dcterms:W3CDTF">2026-09-10T11:12:29Z</dcterms:created>
  <dcterms:modified xsi:type="dcterms:W3CDTF">2026-09-10T11:13:16Z</dcterms:modified>
  <cp:keywords>menu engineering, restaurant, contribution margin, menu mix, spreadsheet</cp:keywords>
</cp:coreProperties>
</file>